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канализация" sheetId="1" r:id="rId1"/>
  </sheets>
  <definedNames/>
  <calcPr fullCalcOnLoad="1"/>
</workbook>
</file>

<file path=xl/sharedStrings.xml><?xml version="1.0" encoding="utf-8"?>
<sst xmlns="http://schemas.openxmlformats.org/spreadsheetml/2006/main" count="110" uniqueCount="55">
  <si>
    <t>март</t>
  </si>
  <si>
    <t>май</t>
  </si>
  <si>
    <t>июнь</t>
  </si>
  <si>
    <t>июль</t>
  </si>
  <si>
    <t>куб. м</t>
  </si>
  <si>
    <t>Итого по школам</t>
  </si>
  <si>
    <t>Итого по ДОУ</t>
  </si>
  <si>
    <t>Итого по образованию</t>
  </si>
  <si>
    <t>руб.</t>
  </si>
  <si>
    <t>ММБУК ММР "Методическое культурно-информационное объединение"</t>
  </si>
  <si>
    <t>ед. изм.</t>
  </si>
  <si>
    <t>январь</t>
  </si>
  <si>
    <t>февраль</t>
  </si>
  <si>
    <t>апрель</t>
  </si>
  <si>
    <t>август</t>
  </si>
  <si>
    <t>сентябр</t>
  </si>
  <si>
    <t>октябрь</t>
  </si>
  <si>
    <t>ноябрь</t>
  </si>
  <si>
    <t>декабрь</t>
  </si>
  <si>
    <t>куб.м</t>
  </si>
  <si>
    <t>МОБУ СОШ с. Ивановка</t>
  </si>
  <si>
    <t>МКОУ СОШ с. Кремово</t>
  </si>
  <si>
    <t>МКОУ СОШ с. Ляличи</t>
  </si>
  <si>
    <t>МОБУ СОШ с. Михайловка им. Крушанова</t>
  </si>
  <si>
    <t>МКОУ СОШ  с.Осиновка</t>
  </si>
  <si>
    <t>МКОУ СОШ с. Первомайское</t>
  </si>
  <si>
    <t>МКОУ СОШ с. Ширяевка</t>
  </si>
  <si>
    <t>МКОУ СОШ № 1                                 пос. Новошахтинский</t>
  </si>
  <si>
    <t>МОБУ СОШ  № 2                      пос. Новошахтинский</t>
  </si>
  <si>
    <t>Всего по учреждениям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</si>
  <si>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</si>
  <si>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</si>
  <si>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</si>
  <si>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</si>
  <si>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</si>
  <si>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</si>
  <si>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МДОБУ "Березка"</t>
  </si>
  <si>
    <t>МБОУ ДОД "Детская  школа искусств" с.Михайловка</t>
  </si>
  <si>
    <t>Тарифы: ООО"Водоканал" - на 2016 год - 16,93 руб/куб.м</t>
  </si>
  <si>
    <t xml:space="preserve"> КГУП "Примтеплоэнерго" для потребителей Новошахтинского ГП -на 2016 год - 18,31 руб/куб.м.</t>
  </si>
  <si>
    <t xml:space="preserve"> КГУП "Примтеплоэнерго" для потребителей Ивановского СП - на 2016 год - 20,86 руб/куб.м.</t>
  </si>
  <si>
    <t xml:space="preserve">               ООО Союз-К-на 2016 год -13,85 руб/куб.м.</t>
  </si>
  <si>
    <t xml:space="preserve">               индекс-дефлятор 107,4 %</t>
  </si>
  <si>
    <t>в том  числе по месяцам</t>
  </si>
  <si>
    <t xml:space="preserve"> Лимиты бюджетных средств на водоотведение  в 2016 году для 
учреждений, финансируемых из  средств местного бюджета</t>
  </si>
  <si>
    <t>Лимит на
2016 год</t>
  </si>
  <si>
    <t>Наименование
потребителей</t>
  </si>
  <si>
    <t>МКУ «УОТОД АММР»</t>
  </si>
  <si>
    <t>МДОБУ "Березка" (д/с с.Ляличи)</t>
  </si>
  <si>
    <t>МБУ «МФЦ» с.Михайловка</t>
  </si>
  <si>
    <t>Новошахтинский ТОСП</t>
  </si>
  <si>
    <t>Ивановский ТОСП</t>
  </si>
  <si>
    <t>Кремово ТОСП</t>
  </si>
  <si>
    <t>Итого МБУ «МФЦ»</t>
  </si>
  <si>
    <t>Приложение 6
к постановлению администрации  
Михайловского муниципального района
от 27.08.2015 № 712-па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</si>
</sst>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top" wrapText="1" shrinkToFi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J1" sqref="J1:O1"/>
    </sheetView>
  </sheetViews>
  <sheetFormatPr defaultColWidth="9.00390625" defaultRowHeight="12.75"/>
  <cols>
    <col min="1" max="1" width="16.00390625" style="1" customWidth="1"/>
    <col min="2" max="2" width="6.75390625" style="13" customWidth="1"/>
    <col min="3" max="3" width="10.75390625" style="7" customWidth="1"/>
    <col min="4" max="4" width="9.625" style="1" customWidth="1"/>
    <col min="5" max="5" width="9.375" style="1" customWidth="1"/>
    <col min="6" max="6" width="10.00390625" style="1" customWidth="1"/>
    <col min="7" max="7" width="10.625" style="1" customWidth="1"/>
    <col min="8" max="8" width="9.875" style="1" customWidth="1"/>
    <col min="9" max="9" width="9.75390625" style="1" customWidth="1"/>
    <col min="10" max="10" width="9.625" style="1" customWidth="1"/>
    <col min="11" max="11" width="8.625" style="1" customWidth="1"/>
    <col min="12" max="12" width="9.00390625" style="1" customWidth="1"/>
    <col min="13" max="13" width="8.875" style="1" customWidth="1"/>
    <col min="14" max="14" width="8.25390625" style="1" customWidth="1"/>
    <col min="15" max="15" width="9.125" style="1" customWidth="1"/>
    <col min="16" max="16384" width="9.125" style="1" customWidth="1"/>
  </cols>
  <sheetData>
    <row r="1" spans="1:15" ht="60.75" customHeight="1">
      <c r="A1" s="2"/>
      <c r="J1" s="44" t="s">
        <v>54</v>
      </c>
      <c r="K1" s="45"/>
      <c r="L1" s="45"/>
      <c r="M1" s="45"/>
      <c r="N1" s="45"/>
      <c r="O1" s="45"/>
    </row>
    <row r="2" spans="1:15" ht="37.5" customHeight="1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.75" customHeight="1">
      <c r="A3" s="3"/>
      <c r="B3" s="3"/>
      <c r="C3" s="3"/>
      <c r="D3" s="3"/>
      <c r="E3" s="8"/>
      <c r="F3" s="47" t="s">
        <v>38</v>
      </c>
      <c r="G3" s="48"/>
      <c r="H3" s="48"/>
      <c r="I3" s="48"/>
      <c r="J3" s="48"/>
      <c r="K3" s="48"/>
      <c r="L3" s="48"/>
      <c r="M3" s="48"/>
      <c r="N3" s="48"/>
      <c r="O3" s="48"/>
    </row>
    <row r="4" spans="1:15" ht="15" customHeight="1">
      <c r="A4" s="3"/>
      <c r="B4" s="3"/>
      <c r="C4" s="3"/>
      <c r="D4" s="46" t="s">
        <v>39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5.75" customHeight="1">
      <c r="A5" s="3"/>
      <c r="B5" s="3"/>
      <c r="C5" s="3"/>
      <c r="D5" s="3"/>
      <c r="E5" s="46" t="s">
        <v>40</v>
      </c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5:15" ht="14.25" customHeight="1">
      <c r="E6" s="46" t="s">
        <v>41</v>
      </c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5:15" ht="14.25" customHeight="1">
      <c r="E7" s="42" t="s">
        <v>42</v>
      </c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14.25" customHeight="1">
      <c r="A8" s="24" t="s">
        <v>46</v>
      </c>
      <c r="B8" s="49" t="s">
        <v>10</v>
      </c>
      <c r="C8" s="51" t="s">
        <v>45</v>
      </c>
      <c r="D8" s="39" t="s">
        <v>43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</row>
    <row r="9" spans="1:15" ht="12.75">
      <c r="A9" s="25"/>
      <c r="B9" s="50"/>
      <c r="C9" s="25"/>
      <c r="D9" s="11" t="s">
        <v>11</v>
      </c>
      <c r="E9" s="11" t="s">
        <v>12</v>
      </c>
      <c r="F9" s="11" t="s">
        <v>0</v>
      </c>
      <c r="G9" s="11" t="s">
        <v>13</v>
      </c>
      <c r="H9" s="11" t="s">
        <v>1</v>
      </c>
      <c r="I9" s="11" t="s">
        <v>2</v>
      </c>
      <c r="J9" s="11" t="s">
        <v>3</v>
      </c>
      <c r="K9" s="11" t="s">
        <v>14</v>
      </c>
      <c r="L9" s="12" t="s">
        <v>15</v>
      </c>
      <c r="M9" s="12" t="s">
        <v>16</v>
      </c>
      <c r="N9" s="12" t="s">
        <v>17</v>
      </c>
      <c r="O9" s="12" t="s">
        <v>18</v>
      </c>
    </row>
    <row r="10" spans="1:15" s="5" customFormat="1" ht="33" customHeight="1">
      <c r="A10" s="32" t="s">
        <v>9</v>
      </c>
      <c r="B10" s="11" t="s">
        <v>4</v>
      </c>
      <c r="C10" s="15">
        <f>SUM(D10:O10)</f>
        <v>156</v>
      </c>
      <c r="D10" s="16">
        <v>13</v>
      </c>
      <c r="E10" s="16">
        <v>13</v>
      </c>
      <c r="F10" s="16">
        <v>13</v>
      </c>
      <c r="G10" s="16">
        <v>13</v>
      </c>
      <c r="H10" s="16">
        <v>13</v>
      </c>
      <c r="I10" s="16">
        <v>13</v>
      </c>
      <c r="J10" s="16">
        <v>13</v>
      </c>
      <c r="K10" s="16">
        <v>13</v>
      </c>
      <c r="L10" s="16">
        <v>13</v>
      </c>
      <c r="M10" s="16">
        <v>13</v>
      </c>
      <c r="N10" s="16">
        <v>13</v>
      </c>
      <c r="O10" s="16">
        <v>13</v>
      </c>
    </row>
    <row r="11" spans="1:15" s="5" customFormat="1" ht="33" customHeight="1">
      <c r="A11" s="33"/>
      <c r="B11" s="11" t="s">
        <v>8</v>
      </c>
      <c r="C11" s="15">
        <f aca="true" t="shared" si="0" ref="C11:C51">D11+E11+F11+G11+H11+I11+J11+K11+L11+M11+N11+O11</f>
        <v>2529.9299999999994</v>
      </c>
      <c r="D11" s="16">
        <f>D10*16.93</f>
        <v>220.09</v>
      </c>
      <c r="E11" s="16">
        <f>E10*15.64</f>
        <v>203.32</v>
      </c>
      <c r="F11" s="16">
        <f>F10*15.64</f>
        <v>203.32</v>
      </c>
      <c r="G11" s="16">
        <f>G10*15.64</f>
        <v>203.32</v>
      </c>
      <c r="H11" s="16">
        <f>H10*15.64</f>
        <v>203.32</v>
      </c>
      <c r="I11" s="16">
        <f>I10*15.64</f>
        <v>203.32</v>
      </c>
      <c r="J11" s="16">
        <f aca="true" t="shared" si="1" ref="J11:O11">J10*16.58</f>
        <v>215.53999999999996</v>
      </c>
      <c r="K11" s="16">
        <f t="shared" si="1"/>
        <v>215.53999999999996</v>
      </c>
      <c r="L11" s="16">
        <f t="shared" si="1"/>
        <v>215.53999999999996</v>
      </c>
      <c r="M11" s="16">
        <f t="shared" si="1"/>
        <v>215.53999999999996</v>
      </c>
      <c r="N11" s="16">
        <f t="shared" si="1"/>
        <v>215.53999999999996</v>
      </c>
      <c r="O11" s="16">
        <f t="shared" si="1"/>
        <v>215.53999999999996</v>
      </c>
    </row>
    <row r="12" spans="1:15" s="5" customFormat="1" ht="15.75" customHeight="1">
      <c r="A12" s="36" t="s">
        <v>47</v>
      </c>
      <c r="B12" s="11" t="s">
        <v>4</v>
      </c>
      <c r="C12" s="15">
        <f t="shared" si="0"/>
        <v>385</v>
      </c>
      <c r="D12" s="16">
        <v>32</v>
      </c>
      <c r="E12" s="16">
        <v>32</v>
      </c>
      <c r="F12" s="16">
        <v>32</v>
      </c>
      <c r="G12" s="16">
        <v>32</v>
      </c>
      <c r="H12" s="16">
        <v>32</v>
      </c>
      <c r="I12" s="16">
        <v>32</v>
      </c>
      <c r="J12" s="16">
        <v>33</v>
      </c>
      <c r="K12" s="16">
        <v>32</v>
      </c>
      <c r="L12" s="16">
        <v>32</v>
      </c>
      <c r="M12" s="16">
        <v>32</v>
      </c>
      <c r="N12" s="16">
        <v>32</v>
      </c>
      <c r="O12" s="16">
        <v>32</v>
      </c>
    </row>
    <row r="13" spans="1:15" s="5" customFormat="1" ht="15" customHeight="1">
      <c r="A13" s="37"/>
      <c r="B13" s="11" t="s">
        <v>8</v>
      </c>
      <c r="C13" s="15">
        <f t="shared" si="0"/>
        <v>6518.050000000001</v>
      </c>
      <c r="D13" s="16">
        <f>D12*16.93</f>
        <v>541.76</v>
      </c>
      <c r="E13" s="16">
        <f aca="true" t="shared" si="2" ref="E13:O13">E12*16.93</f>
        <v>541.76</v>
      </c>
      <c r="F13" s="16">
        <f t="shared" si="2"/>
        <v>541.76</v>
      </c>
      <c r="G13" s="16">
        <f t="shared" si="2"/>
        <v>541.76</v>
      </c>
      <c r="H13" s="16">
        <f t="shared" si="2"/>
        <v>541.76</v>
      </c>
      <c r="I13" s="16">
        <f t="shared" si="2"/>
        <v>541.76</v>
      </c>
      <c r="J13" s="16">
        <f t="shared" si="2"/>
        <v>558.6899999999999</v>
      </c>
      <c r="K13" s="16">
        <f t="shared" si="2"/>
        <v>541.76</v>
      </c>
      <c r="L13" s="16">
        <f t="shared" si="2"/>
        <v>541.76</v>
      </c>
      <c r="M13" s="16">
        <f t="shared" si="2"/>
        <v>541.76</v>
      </c>
      <c r="N13" s="16">
        <f t="shared" si="2"/>
        <v>541.76</v>
      </c>
      <c r="O13" s="16">
        <f t="shared" si="2"/>
        <v>541.76</v>
      </c>
    </row>
    <row r="14" spans="1:15" s="5" customFormat="1" ht="27" customHeight="1">
      <c r="A14" s="32" t="s">
        <v>37</v>
      </c>
      <c r="B14" s="11" t="s">
        <v>4</v>
      </c>
      <c r="C14" s="15">
        <f t="shared" si="0"/>
        <v>21</v>
      </c>
      <c r="D14" s="16">
        <v>2</v>
      </c>
      <c r="E14" s="16">
        <v>2</v>
      </c>
      <c r="F14" s="16">
        <v>2</v>
      </c>
      <c r="G14" s="16">
        <v>2</v>
      </c>
      <c r="H14" s="16">
        <v>2</v>
      </c>
      <c r="I14" s="16">
        <v>1</v>
      </c>
      <c r="J14" s="16">
        <v>1</v>
      </c>
      <c r="K14" s="16">
        <v>1</v>
      </c>
      <c r="L14" s="16">
        <v>2</v>
      </c>
      <c r="M14" s="16">
        <v>2</v>
      </c>
      <c r="N14" s="16">
        <v>2</v>
      </c>
      <c r="O14" s="17">
        <v>2</v>
      </c>
    </row>
    <row r="15" spans="1:15" s="5" customFormat="1" ht="24" customHeight="1">
      <c r="A15" s="33"/>
      <c r="B15" s="11" t="s">
        <v>8</v>
      </c>
      <c r="C15" s="15">
        <f t="shared" si="0"/>
        <v>355.5300000000001</v>
      </c>
      <c r="D15" s="16">
        <f>D14*16.93</f>
        <v>33.86</v>
      </c>
      <c r="E15" s="16">
        <f aca="true" t="shared" si="3" ref="E15:O15">E14*16.93</f>
        <v>33.86</v>
      </c>
      <c r="F15" s="16">
        <f t="shared" si="3"/>
        <v>33.86</v>
      </c>
      <c r="G15" s="16">
        <f t="shared" si="3"/>
        <v>33.86</v>
      </c>
      <c r="H15" s="16">
        <f t="shared" si="3"/>
        <v>33.86</v>
      </c>
      <c r="I15" s="16">
        <f t="shared" si="3"/>
        <v>16.93</v>
      </c>
      <c r="J15" s="16">
        <f t="shared" si="3"/>
        <v>16.93</v>
      </c>
      <c r="K15" s="16">
        <f t="shared" si="3"/>
        <v>16.93</v>
      </c>
      <c r="L15" s="16">
        <f t="shared" si="3"/>
        <v>33.86</v>
      </c>
      <c r="M15" s="16">
        <f t="shared" si="3"/>
        <v>33.86</v>
      </c>
      <c r="N15" s="16">
        <f t="shared" si="3"/>
        <v>33.86</v>
      </c>
      <c r="O15" s="16">
        <f t="shared" si="3"/>
        <v>33.86</v>
      </c>
    </row>
    <row r="16" spans="1:15" s="5" customFormat="1" ht="15" customHeight="1">
      <c r="A16" s="32" t="s">
        <v>20</v>
      </c>
      <c r="B16" s="11" t="s">
        <v>4</v>
      </c>
      <c r="C16" s="15">
        <f t="shared" si="0"/>
        <v>1200</v>
      </c>
      <c r="D16" s="18">
        <v>100</v>
      </c>
      <c r="E16" s="18">
        <v>100</v>
      </c>
      <c r="F16" s="18">
        <v>100</v>
      </c>
      <c r="G16" s="18">
        <v>100</v>
      </c>
      <c r="H16" s="18">
        <v>100</v>
      </c>
      <c r="I16" s="18">
        <v>100</v>
      </c>
      <c r="J16" s="18">
        <v>100</v>
      </c>
      <c r="K16" s="18">
        <v>100</v>
      </c>
      <c r="L16" s="18">
        <v>100</v>
      </c>
      <c r="M16" s="18">
        <v>100</v>
      </c>
      <c r="N16" s="18">
        <v>100</v>
      </c>
      <c r="O16" s="18">
        <v>100</v>
      </c>
    </row>
    <row r="17" spans="1:15" s="5" customFormat="1" ht="12.75">
      <c r="A17" s="33"/>
      <c r="B17" s="11" t="s">
        <v>8</v>
      </c>
      <c r="C17" s="15">
        <f t="shared" si="0"/>
        <v>25032</v>
      </c>
      <c r="D17" s="16">
        <f>D16*20.86</f>
        <v>2086</v>
      </c>
      <c r="E17" s="16">
        <f aca="true" t="shared" si="4" ref="E17:O17">E16*20.86</f>
        <v>2086</v>
      </c>
      <c r="F17" s="16">
        <f t="shared" si="4"/>
        <v>2086</v>
      </c>
      <c r="G17" s="16">
        <f t="shared" si="4"/>
        <v>2086</v>
      </c>
      <c r="H17" s="16">
        <f t="shared" si="4"/>
        <v>2086</v>
      </c>
      <c r="I17" s="16">
        <f t="shared" si="4"/>
        <v>2086</v>
      </c>
      <c r="J17" s="16">
        <f t="shared" si="4"/>
        <v>2086</v>
      </c>
      <c r="K17" s="16">
        <f t="shared" si="4"/>
        <v>2086</v>
      </c>
      <c r="L17" s="16">
        <f t="shared" si="4"/>
        <v>2086</v>
      </c>
      <c r="M17" s="16">
        <f t="shared" si="4"/>
        <v>2086</v>
      </c>
      <c r="N17" s="16">
        <f t="shared" si="4"/>
        <v>2086</v>
      </c>
      <c r="O17" s="16">
        <f t="shared" si="4"/>
        <v>2086</v>
      </c>
    </row>
    <row r="18" spans="1:15" s="5" customFormat="1" ht="12.75">
      <c r="A18" s="32" t="s">
        <v>21</v>
      </c>
      <c r="B18" s="11" t="s">
        <v>4</v>
      </c>
      <c r="C18" s="15">
        <f t="shared" si="0"/>
        <v>200.00000000000003</v>
      </c>
      <c r="D18" s="18">
        <v>16.67</v>
      </c>
      <c r="E18" s="18">
        <v>16.67</v>
      </c>
      <c r="F18" s="18">
        <v>16.66</v>
      </c>
      <c r="G18" s="18">
        <v>16.67</v>
      </c>
      <c r="H18" s="18">
        <v>16.67</v>
      </c>
      <c r="I18" s="18">
        <v>16.66</v>
      </c>
      <c r="J18" s="18">
        <v>16.67</v>
      </c>
      <c r="K18" s="18">
        <v>16.67</v>
      </c>
      <c r="L18" s="18">
        <v>16.66</v>
      </c>
      <c r="M18" s="18">
        <v>16.67</v>
      </c>
      <c r="N18" s="18">
        <v>16.67</v>
      </c>
      <c r="O18" s="18">
        <v>16.66</v>
      </c>
    </row>
    <row r="19" spans="1:15" s="5" customFormat="1" ht="12.75">
      <c r="A19" s="33"/>
      <c r="B19" s="11" t="s">
        <v>8</v>
      </c>
      <c r="C19" s="15">
        <f t="shared" si="0"/>
        <v>2770</v>
      </c>
      <c r="D19" s="16">
        <f>D18*13.85</f>
        <v>230.8795</v>
      </c>
      <c r="E19" s="16">
        <f aca="true" t="shared" si="5" ref="E19:O19">E18*13.85</f>
        <v>230.8795</v>
      </c>
      <c r="F19" s="16">
        <f t="shared" si="5"/>
        <v>230.74099999999999</v>
      </c>
      <c r="G19" s="16">
        <f t="shared" si="5"/>
        <v>230.8795</v>
      </c>
      <c r="H19" s="16">
        <f t="shared" si="5"/>
        <v>230.8795</v>
      </c>
      <c r="I19" s="16">
        <f t="shared" si="5"/>
        <v>230.74099999999999</v>
      </c>
      <c r="J19" s="16">
        <f t="shared" si="5"/>
        <v>230.8795</v>
      </c>
      <c r="K19" s="16">
        <f t="shared" si="5"/>
        <v>230.8795</v>
      </c>
      <c r="L19" s="16">
        <f t="shared" si="5"/>
        <v>230.74099999999999</v>
      </c>
      <c r="M19" s="16">
        <f t="shared" si="5"/>
        <v>230.8795</v>
      </c>
      <c r="N19" s="16">
        <f t="shared" si="5"/>
        <v>230.8795</v>
      </c>
      <c r="O19" s="16">
        <f t="shared" si="5"/>
        <v>230.74099999999999</v>
      </c>
    </row>
    <row r="20" spans="1:15" s="5" customFormat="1" ht="12.75">
      <c r="A20" s="32" t="s">
        <v>22</v>
      </c>
      <c r="B20" s="11" t="s">
        <v>4</v>
      </c>
      <c r="C20" s="15">
        <f>D20+E20+F20+G20+H20+I20+J20+K20+L20+M20+N20+O20</f>
        <v>242.11</v>
      </c>
      <c r="D20" s="18">
        <v>20.18</v>
      </c>
      <c r="E20" s="18">
        <v>20.17</v>
      </c>
      <c r="F20" s="18">
        <v>20.18</v>
      </c>
      <c r="G20" s="18">
        <v>20.17</v>
      </c>
      <c r="H20" s="18">
        <v>20.18</v>
      </c>
      <c r="I20" s="18">
        <v>20.17</v>
      </c>
      <c r="J20" s="18">
        <v>20.18</v>
      </c>
      <c r="K20" s="18">
        <v>20.17</v>
      </c>
      <c r="L20" s="18">
        <v>20.18</v>
      </c>
      <c r="M20" s="18">
        <v>20.18</v>
      </c>
      <c r="N20" s="18">
        <v>20.17</v>
      </c>
      <c r="O20" s="18">
        <v>20.18</v>
      </c>
    </row>
    <row r="21" spans="1:15" s="5" customFormat="1" ht="12.75">
      <c r="A21" s="33"/>
      <c r="B21" s="11" t="s">
        <v>8</v>
      </c>
      <c r="C21" s="15">
        <f>D21+E21+F21+G21+H21+I21+J21+K21+L21+M21+N21+O21</f>
        <v>3353.2234999999996</v>
      </c>
      <c r="D21" s="16">
        <f>D20*13.85</f>
        <v>279.493</v>
      </c>
      <c r="E21" s="16">
        <f aca="true" t="shared" si="6" ref="E21:O21">E20*13.85</f>
        <v>279.35450000000003</v>
      </c>
      <c r="F21" s="16">
        <f t="shared" si="6"/>
        <v>279.493</v>
      </c>
      <c r="G21" s="16">
        <f t="shared" si="6"/>
        <v>279.35450000000003</v>
      </c>
      <c r="H21" s="16">
        <f t="shared" si="6"/>
        <v>279.493</v>
      </c>
      <c r="I21" s="16">
        <f t="shared" si="6"/>
        <v>279.35450000000003</v>
      </c>
      <c r="J21" s="16">
        <f t="shared" si="6"/>
        <v>279.493</v>
      </c>
      <c r="K21" s="16">
        <f t="shared" si="6"/>
        <v>279.35450000000003</v>
      </c>
      <c r="L21" s="16">
        <f t="shared" si="6"/>
        <v>279.493</v>
      </c>
      <c r="M21" s="16">
        <f t="shared" si="6"/>
        <v>279.493</v>
      </c>
      <c r="N21" s="16">
        <f t="shared" si="6"/>
        <v>279.35450000000003</v>
      </c>
      <c r="O21" s="16">
        <f t="shared" si="6"/>
        <v>279.493</v>
      </c>
    </row>
    <row r="22" spans="1:15" s="5" customFormat="1" ht="21" customHeight="1">
      <c r="A22" s="32" t="s">
        <v>23</v>
      </c>
      <c r="B22" s="11" t="s">
        <v>4</v>
      </c>
      <c r="C22" s="15">
        <f t="shared" si="0"/>
        <v>2114.0000000000005</v>
      </c>
      <c r="D22" s="18">
        <v>176.17</v>
      </c>
      <c r="E22" s="18">
        <v>176.17</v>
      </c>
      <c r="F22" s="18">
        <v>176.16</v>
      </c>
      <c r="G22" s="18">
        <v>176.17</v>
      </c>
      <c r="H22" s="18">
        <v>176.17</v>
      </c>
      <c r="I22" s="18">
        <v>176.16</v>
      </c>
      <c r="J22" s="18">
        <v>176.17</v>
      </c>
      <c r="K22" s="18">
        <v>176.17</v>
      </c>
      <c r="L22" s="18">
        <v>176.16</v>
      </c>
      <c r="M22" s="18">
        <v>176.17</v>
      </c>
      <c r="N22" s="18">
        <v>176.17</v>
      </c>
      <c r="O22" s="18">
        <v>176.16</v>
      </c>
    </row>
    <row r="23" spans="1:15" s="5" customFormat="1" ht="17.25" customHeight="1">
      <c r="A23" s="33"/>
      <c r="B23" s="11" t="s">
        <v>8</v>
      </c>
      <c r="C23" s="15">
        <f t="shared" si="0"/>
        <v>35790.02</v>
      </c>
      <c r="D23" s="16">
        <f>D22*16.93</f>
        <v>2982.5580999999997</v>
      </c>
      <c r="E23" s="16">
        <f aca="true" t="shared" si="7" ref="E23:O23">E22*16.93</f>
        <v>2982.5580999999997</v>
      </c>
      <c r="F23" s="16">
        <f t="shared" si="7"/>
        <v>2982.3887999999997</v>
      </c>
      <c r="G23" s="16">
        <f t="shared" si="7"/>
        <v>2982.5580999999997</v>
      </c>
      <c r="H23" s="16">
        <f t="shared" si="7"/>
        <v>2982.5580999999997</v>
      </c>
      <c r="I23" s="16">
        <f t="shared" si="7"/>
        <v>2982.3887999999997</v>
      </c>
      <c r="J23" s="16">
        <f t="shared" si="7"/>
        <v>2982.5580999999997</v>
      </c>
      <c r="K23" s="16">
        <f t="shared" si="7"/>
        <v>2982.5580999999997</v>
      </c>
      <c r="L23" s="16">
        <f t="shared" si="7"/>
        <v>2982.3887999999997</v>
      </c>
      <c r="M23" s="16">
        <f t="shared" si="7"/>
        <v>2982.5580999999997</v>
      </c>
      <c r="N23" s="16">
        <f t="shared" si="7"/>
        <v>2982.5580999999997</v>
      </c>
      <c r="O23" s="16">
        <f t="shared" si="7"/>
        <v>2982.3887999999997</v>
      </c>
    </row>
    <row r="24" spans="1:15" s="5" customFormat="1" ht="12.75">
      <c r="A24" s="38" t="s">
        <v>24</v>
      </c>
      <c r="B24" s="11" t="s">
        <v>4</v>
      </c>
      <c r="C24" s="15">
        <f t="shared" si="0"/>
        <v>467.3999999999999</v>
      </c>
      <c r="D24" s="11">
        <v>38.95</v>
      </c>
      <c r="E24" s="11">
        <v>38.95</v>
      </c>
      <c r="F24" s="11">
        <v>38.95</v>
      </c>
      <c r="G24" s="11">
        <v>38.95</v>
      </c>
      <c r="H24" s="11">
        <v>38.95</v>
      </c>
      <c r="I24" s="11">
        <v>38.95</v>
      </c>
      <c r="J24" s="11">
        <v>38.95</v>
      </c>
      <c r="K24" s="11">
        <v>38.95</v>
      </c>
      <c r="L24" s="11">
        <v>38.95</v>
      </c>
      <c r="M24" s="11">
        <v>38.95</v>
      </c>
      <c r="N24" s="11">
        <v>38.95</v>
      </c>
      <c r="O24" s="11">
        <v>38.95</v>
      </c>
    </row>
    <row r="25" spans="1:15" s="5" customFormat="1" ht="12.75">
      <c r="A25" s="38"/>
      <c r="B25" s="11" t="s">
        <v>8</v>
      </c>
      <c r="C25" s="15">
        <f t="shared" si="0"/>
        <v>7913.081999999999</v>
      </c>
      <c r="D25" s="16">
        <f>D24*16.93</f>
        <v>659.4235</v>
      </c>
      <c r="E25" s="16">
        <f aca="true" t="shared" si="8" ref="E25:O25">E24*16.93</f>
        <v>659.4235</v>
      </c>
      <c r="F25" s="16">
        <f t="shared" si="8"/>
        <v>659.4235</v>
      </c>
      <c r="G25" s="16">
        <f t="shared" si="8"/>
        <v>659.4235</v>
      </c>
      <c r="H25" s="16">
        <f t="shared" si="8"/>
        <v>659.4235</v>
      </c>
      <c r="I25" s="16">
        <f t="shared" si="8"/>
        <v>659.4235</v>
      </c>
      <c r="J25" s="16">
        <f t="shared" si="8"/>
        <v>659.4235</v>
      </c>
      <c r="K25" s="16">
        <f t="shared" si="8"/>
        <v>659.4235</v>
      </c>
      <c r="L25" s="16">
        <f t="shared" si="8"/>
        <v>659.4235</v>
      </c>
      <c r="M25" s="16">
        <f t="shared" si="8"/>
        <v>659.4235</v>
      </c>
      <c r="N25" s="16">
        <f t="shared" si="8"/>
        <v>659.4235</v>
      </c>
      <c r="O25" s="16">
        <f t="shared" si="8"/>
        <v>659.4235</v>
      </c>
    </row>
    <row r="26" spans="1:15" s="5" customFormat="1" ht="15" customHeight="1">
      <c r="A26" s="38" t="s">
        <v>25</v>
      </c>
      <c r="B26" s="11" t="s">
        <v>4</v>
      </c>
      <c r="C26" s="15">
        <f t="shared" si="0"/>
        <v>743.3000000000002</v>
      </c>
      <c r="D26" s="19">
        <v>61.95</v>
      </c>
      <c r="E26" s="19">
        <v>61.94</v>
      </c>
      <c r="F26" s="19">
        <v>61.94</v>
      </c>
      <c r="G26" s="19">
        <v>61.94</v>
      </c>
      <c r="H26" s="19">
        <v>61.94</v>
      </c>
      <c r="I26" s="18">
        <v>61.94</v>
      </c>
      <c r="J26" s="18">
        <v>61.95</v>
      </c>
      <c r="K26" s="19">
        <v>61.94</v>
      </c>
      <c r="L26" s="19">
        <v>61.94</v>
      </c>
      <c r="M26" s="19">
        <v>61.94</v>
      </c>
      <c r="N26" s="19">
        <v>61.94</v>
      </c>
      <c r="O26" s="19">
        <v>61.94</v>
      </c>
    </row>
    <row r="27" spans="1:15" s="5" customFormat="1" ht="12.75">
      <c r="A27" s="38"/>
      <c r="B27" s="11" t="s">
        <v>8</v>
      </c>
      <c r="C27" s="15">
        <f t="shared" si="0"/>
        <v>12584.069000000001</v>
      </c>
      <c r="D27" s="16">
        <f>D26*16.93</f>
        <v>1048.8135</v>
      </c>
      <c r="E27" s="16">
        <f aca="true" t="shared" si="9" ref="E27:O27">E26*16.93</f>
        <v>1048.6442</v>
      </c>
      <c r="F27" s="16">
        <f t="shared" si="9"/>
        <v>1048.6442</v>
      </c>
      <c r="G27" s="16">
        <f t="shared" si="9"/>
        <v>1048.6442</v>
      </c>
      <c r="H27" s="16">
        <f t="shared" si="9"/>
        <v>1048.6442</v>
      </c>
      <c r="I27" s="16">
        <f t="shared" si="9"/>
        <v>1048.6442</v>
      </c>
      <c r="J27" s="16">
        <f t="shared" si="9"/>
        <v>1048.8135</v>
      </c>
      <c r="K27" s="16">
        <f t="shared" si="9"/>
        <v>1048.6442</v>
      </c>
      <c r="L27" s="16">
        <f t="shared" si="9"/>
        <v>1048.6442</v>
      </c>
      <c r="M27" s="16">
        <f t="shared" si="9"/>
        <v>1048.6442</v>
      </c>
      <c r="N27" s="16">
        <f t="shared" si="9"/>
        <v>1048.6442</v>
      </c>
      <c r="O27" s="16">
        <f t="shared" si="9"/>
        <v>1048.6442</v>
      </c>
    </row>
    <row r="28" spans="1:15" s="5" customFormat="1" ht="12.75">
      <c r="A28" s="38" t="s">
        <v>26</v>
      </c>
      <c r="B28" s="11" t="s">
        <v>4</v>
      </c>
      <c r="C28" s="15">
        <f t="shared" si="0"/>
        <v>322.79999999999995</v>
      </c>
      <c r="D28" s="18">
        <v>26.9</v>
      </c>
      <c r="E28" s="18">
        <v>26.9</v>
      </c>
      <c r="F28" s="18">
        <v>26.9</v>
      </c>
      <c r="G28" s="18">
        <v>26.9</v>
      </c>
      <c r="H28" s="18">
        <v>26.9</v>
      </c>
      <c r="I28" s="18">
        <v>26.9</v>
      </c>
      <c r="J28" s="18">
        <v>26.9</v>
      </c>
      <c r="K28" s="18">
        <v>26.9</v>
      </c>
      <c r="L28" s="18">
        <v>26.9</v>
      </c>
      <c r="M28" s="18">
        <v>26.9</v>
      </c>
      <c r="N28" s="18">
        <v>26.9</v>
      </c>
      <c r="O28" s="18">
        <v>26.9</v>
      </c>
    </row>
    <row r="29" spans="1:15" s="5" customFormat="1" ht="12.75">
      <c r="A29" s="38"/>
      <c r="B29" s="11" t="s">
        <v>8</v>
      </c>
      <c r="C29" s="15">
        <f t="shared" si="0"/>
        <v>6733.607999999999</v>
      </c>
      <c r="D29" s="16">
        <f>D28*20.86</f>
        <v>561.1339999999999</v>
      </c>
      <c r="E29" s="16">
        <f aca="true" t="shared" si="10" ref="E29:O29">E28*20.86</f>
        <v>561.1339999999999</v>
      </c>
      <c r="F29" s="16">
        <f t="shared" si="10"/>
        <v>561.1339999999999</v>
      </c>
      <c r="G29" s="16">
        <f t="shared" si="10"/>
        <v>561.1339999999999</v>
      </c>
      <c r="H29" s="16">
        <f t="shared" si="10"/>
        <v>561.1339999999999</v>
      </c>
      <c r="I29" s="16">
        <f t="shared" si="10"/>
        <v>561.1339999999999</v>
      </c>
      <c r="J29" s="16">
        <f t="shared" si="10"/>
        <v>561.1339999999999</v>
      </c>
      <c r="K29" s="16">
        <f t="shared" si="10"/>
        <v>561.1339999999999</v>
      </c>
      <c r="L29" s="16">
        <f t="shared" si="10"/>
        <v>561.1339999999999</v>
      </c>
      <c r="M29" s="16">
        <f t="shared" si="10"/>
        <v>561.1339999999999</v>
      </c>
      <c r="N29" s="16">
        <f t="shared" si="10"/>
        <v>561.1339999999999</v>
      </c>
      <c r="O29" s="16">
        <f t="shared" si="10"/>
        <v>561.1339999999999</v>
      </c>
    </row>
    <row r="30" spans="1:15" s="5" customFormat="1" ht="15" customHeight="1">
      <c r="A30" s="32" t="s">
        <v>27</v>
      </c>
      <c r="B30" s="11" t="s">
        <v>4</v>
      </c>
      <c r="C30" s="15">
        <f t="shared" si="0"/>
        <v>697.1000000000003</v>
      </c>
      <c r="D30" s="18">
        <v>58.09</v>
      </c>
      <c r="E30" s="18">
        <v>58.09</v>
      </c>
      <c r="F30" s="18">
        <v>58.09</v>
      </c>
      <c r="G30" s="18">
        <v>58.1</v>
      </c>
      <c r="H30" s="18">
        <v>58.09</v>
      </c>
      <c r="I30" s="18">
        <v>58.09</v>
      </c>
      <c r="J30" s="18">
        <v>58.09</v>
      </c>
      <c r="K30" s="18">
        <v>58.1</v>
      </c>
      <c r="L30" s="18">
        <v>58.09</v>
      </c>
      <c r="M30" s="18">
        <v>58.09</v>
      </c>
      <c r="N30" s="18">
        <v>58.09</v>
      </c>
      <c r="O30" s="18">
        <v>58.09</v>
      </c>
    </row>
    <row r="31" spans="1:15" s="5" customFormat="1" ht="23.25" customHeight="1">
      <c r="A31" s="33"/>
      <c r="B31" s="11" t="s">
        <v>8</v>
      </c>
      <c r="C31" s="15">
        <f t="shared" si="0"/>
        <v>12763.900999999996</v>
      </c>
      <c r="D31" s="16">
        <f>D30*18.31</f>
        <v>1063.6279</v>
      </c>
      <c r="E31" s="16">
        <f aca="true" t="shared" si="11" ref="E31:O31">E30*18.31</f>
        <v>1063.6279</v>
      </c>
      <c r="F31" s="16">
        <f t="shared" si="11"/>
        <v>1063.6279</v>
      </c>
      <c r="G31" s="16">
        <f t="shared" si="11"/>
        <v>1063.811</v>
      </c>
      <c r="H31" s="16">
        <f t="shared" si="11"/>
        <v>1063.6279</v>
      </c>
      <c r="I31" s="16">
        <f t="shared" si="11"/>
        <v>1063.6279</v>
      </c>
      <c r="J31" s="16">
        <f t="shared" si="11"/>
        <v>1063.6279</v>
      </c>
      <c r="K31" s="16">
        <f t="shared" si="11"/>
        <v>1063.811</v>
      </c>
      <c r="L31" s="16">
        <f t="shared" si="11"/>
        <v>1063.6279</v>
      </c>
      <c r="M31" s="16">
        <f t="shared" si="11"/>
        <v>1063.6279</v>
      </c>
      <c r="N31" s="16">
        <f t="shared" si="11"/>
        <v>1063.6279</v>
      </c>
      <c r="O31" s="16">
        <f t="shared" si="11"/>
        <v>1063.6279</v>
      </c>
    </row>
    <row r="32" spans="1:15" s="5" customFormat="1" ht="15" customHeight="1">
      <c r="A32" s="32" t="s">
        <v>28</v>
      </c>
      <c r="B32" s="11" t="s">
        <v>4</v>
      </c>
      <c r="C32" s="15">
        <f t="shared" si="0"/>
        <v>866.0699999999999</v>
      </c>
      <c r="D32" s="18">
        <v>72.17</v>
      </c>
      <c r="E32" s="18">
        <v>72.17</v>
      </c>
      <c r="F32" s="18">
        <v>72.17</v>
      </c>
      <c r="G32" s="18">
        <v>72.18</v>
      </c>
      <c r="H32" s="18">
        <v>72.17</v>
      </c>
      <c r="I32" s="18">
        <v>72.17</v>
      </c>
      <c r="J32" s="18">
        <v>72.17</v>
      </c>
      <c r="K32" s="18">
        <v>72.18</v>
      </c>
      <c r="L32" s="18">
        <v>72.17</v>
      </c>
      <c r="M32" s="18">
        <v>72.17</v>
      </c>
      <c r="N32" s="18">
        <v>72.17</v>
      </c>
      <c r="O32" s="18">
        <v>72.18</v>
      </c>
    </row>
    <row r="33" spans="1:15" s="5" customFormat="1" ht="26.25" customHeight="1">
      <c r="A33" s="33"/>
      <c r="B33" s="11" t="s">
        <v>8</v>
      </c>
      <c r="C33" s="15">
        <f t="shared" si="0"/>
        <v>15857.741699999995</v>
      </c>
      <c r="D33" s="16">
        <f>D32*18.31</f>
        <v>1321.4326999999998</v>
      </c>
      <c r="E33" s="16">
        <f aca="true" t="shared" si="12" ref="E33:O33">E32*18.31</f>
        <v>1321.4326999999998</v>
      </c>
      <c r="F33" s="16">
        <f t="shared" si="12"/>
        <v>1321.4326999999998</v>
      </c>
      <c r="G33" s="16">
        <f t="shared" si="12"/>
        <v>1321.6158</v>
      </c>
      <c r="H33" s="16">
        <f t="shared" si="12"/>
        <v>1321.4326999999998</v>
      </c>
      <c r="I33" s="16">
        <f t="shared" si="12"/>
        <v>1321.4326999999998</v>
      </c>
      <c r="J33" s="16">
        <f t="shared" si="12"/>
        <v>1321.4326999999998</v>
      </c>
      <c r="K33" s="16">
        <f t="shared" si="12"/>
        <v>1321.6158</v>
      </c>
      <c r="L33" s="16">
        <f t="shared" si="12"/>
        <v>1321.4326999999998</v>
      </c>
      <c r="M33" s="16">
        <f t="shared" si="12"/>
        <v>1321.4326999999998</v>
      </c>
      <c r="N33" s="16">
        <f t="shared" si="12"/>
        <v>1321.4326999999998</v>
      </c>
      <c r="O33" s="16">
        <f t="shared" si="12"/>
        <v>1321.6158</v>
      </c>
    </row>
    <row r="34" spans="1:15" s="7" customFormat="1" ht="12.75">
      <c r="A34" s="34" t="s">
        <v>5</v>
      </c>
      <c r="B34" s="11" t="s">
        <v>4</v>
      </c>
      <c r="C34" s="15">
        <f>C16+C18+C20+C22+C24+C26+C28+C30+C32</f>
        <v>6852.780000000001</v>
      </c>
      <c r="D34" s="15">
        <f>D16+D18+D20+D22+D24+D26+D28+D30+D32</f>
        <v>571.0799999999999</v>
      </c>
      <c r="E34" s="15">
        <f aca="true" t="shared" si="13" ref="E34:O34">E16+E18+E20+E22+E24+E26+E28+E30+E32</f>
        <v>571.06</v>
      </c>
      <c r="F34" s="15">
        <f t="shared" si="13"/>
        <v>571.05</v>
      </c>
      <c r="G34" s="15">
        <f t="shared" si="13"/>
        <v>571.0799999999999</v>
      </c>
      <c r="H34" s="15">
        <f t="shared" si="13"/>
        <v>571.0699999999999</v>
      </c>
      <c r="I34" s="15">
        <f t="shared" si="13"/>
        <v>571.04</v>
      </c>
      <c r="J34" s="15">
        <f t="shared" si="13"/>
        <v>571.0799999999999</v>
      </c>
      <c r="K34" s="15">
        <f t="shared" si="13"/>
        <v>571.0799999999999</v>
      </c>
      <c r="L34" s="15">
        <f t="shared" si="13"/>
        <v>571.05</v>
      </c>
      <c r="M34" s="15">
        <f t="shared" si="13"/>
        <v>571.0699999999999</v>
      </c>
      <c r="N34" s="15">
        <f t="shared" si="13"/>
        <v>571.06</v>
      </c>
      <c r="O34" s="15">
        <f t="shared" si="13"/>
        <v>571.06</v>
      </c>
    </row>
    <row r="35" spans="1:15" s="7" customFormat="1" ht="12.75">
      <c r="A35" s="35"/>
      <c r="B35" s="11" t="s">
        <v>8</v>
      </c>
      <c r="C35" s="15">
        <f>C17+C19+C21+C23+C25+C27+C29+C31+C33</f>
        <v>122797.64519999998</v>
      </c>
      <c r="D35" s="15">
        <f>D17+D19+D21+D23+D25+D27+D29+D31+D33</f>
        <v>10233.3622</v>
      </c>
      <c r="E35" s="15">
        <f aca="true" t="shared" si="14" ref="E35:O35">E17+E19+E21+E23+E25+E27+E29+E31+E33</f>
        <v>10233.054399999999</v>
      </c>
      <c r="F35" s="15">
        <f t="shared" si="14"/>
        <v>10232.885099999998</v>
      </c>
      <c r="G35" s="15">
        <f t="shared" si="14"/>
        <v>10233.4206</v>
      </c>
      <c r="H35" s="15">
        <f t="shared" si="14"/>
        <v>10233.192899999998</v>
      </c>
      <c r="I35" s="15">
        <f t="shared" si="14"/>
        <v>10232.746599999999</v>
      </c>
      <c r="J35" s="15">
        <f t="shared" si="14"/>
        <v>10233.3622</v>
      </c>
      <c r="K35" s="15">
        <f t="shared" si="14"/>
        <v>10233.4206</v>
      </c>
      <c r="L35" s="15">
        <f t="shared" si="14"/>
        <v>10232.885099999998</v>
      </c>
      <c r="M35" s="15">
        <f t="shared" si="14"/>
        <v>10233.192899999998</v>
      </c>
      <c r="N35" s="15">
        <f t="shared" si="14"/>
        <v>10233.054399999999</v>
      </c>
      <c r="O35" s="15">
        <f t="shared" si="14"/>
        <v>10233.068199999998</v>
      </c>
    </row>
    <row r="36" spans="1:15" s="5" customFormat="1" ht="12.75">
      <c r="A36" s="26" t="s">
        <v>30</v>
      </c>
      <c r="B36" s="11" t="s">
        <v>4</v>
      </c>
      <c r="C36" s="15">
        <f t="shared" si="0"/>
        <v>850.0000000000001</v>
      </c>
      <c r="D36" s="18">
        <v>70.83</v>
      </c>
      <c r="E36" s="18">
        <v>70.83</v>
      </c>
      <c r="F36" s="18">
        <v>70.84</v>
      </c>
      <c r="G36" s="18">
        <v>70.83</v>
      </c>
      <c r="H36" s="18">
        <v>70.83</v>
      </c>
      <c r="I36" s="18">
        <v>70.84</v>
      </c>
      <c r="J36" s="18">
        <v>70.83</v>
      </c>
      <c r="K36" s="18">
        <v>70.83</v>
      </c>
      <c r="L36" s="18">
        <v>70.84</v>
      </c>
      <c r="M36" s="18">
        <v>70.83</v>
      </c>
      <c r="N36" s="18">
        <v>70.83</v>
      </c>
      <c r="O36" s="18">
        <v>70.84</v>
      </c>
    </row>
    <row r="37" spans="1:15" s="5" customFormat="1" ht="18" customHeight="1">
      <c r="A37" s="28"/>
      <c r="B37" s="11" t="s">
        <v>8</v>
      </c>
      <c r="C37" s="15">
        <f t="shared" si="0"/>
        <v>14390.500000000002</v>
      </c>
      <c r="D37" s="16">
        <f>D36*16.93</f>
        <v>1199.1518999999998</v>
      </c>
      <c r="E37" s="16">
        <f aca="true" t="shared" si="15" ref="E37:O37">E36*16.93</f>
        <v>1199.1518999999998</v>
      </c>
      <c r="F37" s="16">
        <f t="shared" si="15"/>
        <v>1199.3212</v>
      </c>
      <c r="G37" s="16">
        <f t="shared" si="15"/>
        <v>1199.1518999999998</v>
      </c>
      <c r="H37" s="16">
        <f t="shared" si="15"/>
        <v>1199.1518999999998</v>
      </c>
      <c r="I37" s="16">
        <f t="shared" si="15"/>
        <v>1199.3212</v>
      </c>
      <c r="J37" s="16">
        <f t="shared" si="15"/>
        <v>1199.1518999999998</v>
      </c>
      <c r="K37" s="16">
        <f t="shared" si="15"/>
        <v>1199.1518999999998</v>
      </c>
      <c r="L37" s="16">
        <f t="shared" si="15"/>
        <v>1199.3212</v>
      </c>
      <c r="M37" s="16">
        <f t="shared" si="15"/>
        <v>1199.1518999999998</v>
      </c>
      <c r="N37" s="16">
        <f t="shared" si="15"/>
        <v>1199.1518999999998</v>
      </c>
      <c r="O37" s="16">
        <f t="shared" si="15"/>
        <v>1199.3212</v>
      </c>
    </row>
    <row r="38" spans="1:15" s="5" customFormat="1" ht="18" customHeight="1">
      <c r="A38" s="26" t="s">
        <v>31</v>
      </c>
      <c r="B38" s="11" t="s">
        <v>4</v>
      </c>
      <c r="C38" s="15">
        <f>SUM(D38:O38)</f>
        <v>1751.6100000000001</v>
      </c>
      <c r="D38" s="19">
        <v>145.97</v>
      </c>
      <c r="E38" s="19">
        <v>145.97</v>
      </c>
      <c r="F38" s="19">
        <v>145.97</v>
      </c>
      <c r="G38" s="19">
        <v>145.96</v>
      </c>
      <c r="H38" s="19">
        <v>145.97</v>
      </c>
      <c r="I38" s="19">
        <v>145.97</v>
      </c>
      <c r="J38" s="19">
        <v>145.97</v>
      </c>
      <c r="K38" s="19">
        <v>145.96</v>
      </c>
      <c r="L38" s="19">
        <v>145.97</v>
      </c>
      <c r="M38" s="19">
        <v>145.97</v>
      </c>
      <c r="N38" s="19">
        <v>145.97</v>
      </c>
      <c r="O38" s="19">
        <v>145.96</v>
      </c>
    </row>
    <row r="39" spans="1:15" s="5" customFormat="1" ht="14.25" customHeight="1">
      <c r="A39" s="27"/>
      <c r="B39" s="11" t="s">
        <v>8</v>
      </c>
      <c r="C39" s="15">
        <f>SUM(D39:O39)</f>
        <v>32071.9791</v>
      </c>
      <c r="D39" s="16">
        <f>D38*18.31</f>
        <v>2672.7106999999996</v>
      </c>
      <c r="E39" s="16">
        <f aca="true" t="shared" si="16" ref="E39:O39">E38*18.31</f>
        <v>2672.7106999999996</v>
      </c>
      <c r="F39" s="16">
        <f t="shared" si="16"/>
        <v>2672.7106999999996</v>
      </c>
      <c r="G39" s="16">
        <f t="shared" si="16"/>
        <v>2672.5276</v>
      </c>
      <c r="H39" s="16">
        <f t="shared" si="16"/>
        <v>2672.7106999999996</v>
      </c>
      <c r="I39" s="16">
        <f t="shared" si="16"/>
        <v>2672.7106999999996</v>
      </c>
      <c r="J39" s="16">
        <f t="shared" si="16"/>
        <v>2672.7106999999996</v>
      </c>
      <c r="K39" s="16">
        <f t="shared" si="16"/>
        <v>2672.5276</v>
      </c>
      <c r="L39" s="16">
        <f t="shared" si="16"/>
        <v>2672.7106999999996</v>
      </c>
      <c r="M39" s="16">
        <f t="shared" si="16"/>
        <v>2672.7106999999996</v>
      </c>
      <c r="N39" s="16">
        <f t="shared" si="16"/>
        <v>2672.7106999999996</v>
      </c>
      <c r="O39" s="16">
        <f t="shared" si="16"/>
        <v>2672.5276</v>
      </c>
    </row>
    <row r="40" spans="1:15" s="5" customFormat="1" ht="12.75">
      <c r="A40" s="29" t="s">
        <v>32</v>
      </c>
      <c r="B40" s="11" t="s">
        <v>4</v>
      </c>
      <c r="C40" s="15">
        <f t="shared" si="0"/>
        <v>1725.4299999999998</v>
      </c>
      <c r="D40" s="19">
        <v>143.79</v>
      </c>
      <c r="E40" s="19">
        <v>143.78</v>
      </c>
      <c r="F40" s="19">
        <v>143.79</v>
      </c>
      <c r="G40" s="19">
        <v>143.78</v>
      </c>
      <c r="H40" s="19">
        <v>143.79</v>
      </c>
      <c r="I40" s="19">
        <v>143.78</v>
      </c>
      <c r="J40" s="19">
        <v>143.79</v>
      </c>
      <c r="K40" s="19">
        <v>143.78</v>
      </c>
      <c r="L40" s="19">
        <v>143.79</v>
      </c>
      <c r="M40" s="19">
        <v>143.79</v>
      </c>
      <c r="N40" s="19">
        <v>143.78</v>
      </c>
      <c r="O40" s="19">
        <v>143.79</v>
      </c>
    </row>
    <row r="41" spans="1:15" s="5" customFormat="1" ht="18" customHeight="1">
      <c r="A41" s="30"/>
      <c r="B41" s="11" t="s">
        <v>8</v>
      </c>
      <c r="C41" s="15">
        <f t="shared" si="0"/>
        <v>31592.6233</v>
      </c>
      <c r="D41" s="16">
        <f>D40*18.31</f>
        <v>2632.7949</v>
      </c>
      <c r="E41" s="16">
        <f aca="true" t="shared" si="17" ref="E41:O41">E40*18.31</f>
        <v>2632.6117999999997</v>
      </c>
      <c r="F41" s="16">
        <f t="shared" si="17"/>
        <v>2632.7949</v>
      </c>
      <c r="G41" s="16">
        <f t="shared" si="17"/>
        <v>2632.6117999999997</v>
      </c>
      <c r="H41" s="16">
        <f t="shared" si="17"/>
        <v>2632.7949</v>
      </c>
      <c r="I41" s="16">
        <f t="shared" si="17"/>
        <v>2632.6117999999997</v>
      </c>
      <c r="J41" s="16">
        <f t="shared" si="17"/>
        <v>2632.7949</v>
      </c>
      <c r="K41" s="16">
        <f t="shared" si="17"/>
        <v>2632.6117999999997</v>
      </c>
      <c r="L41" s="16">
        <f t="shared" si="17"/>
        <v>2632.7949</v>
      </c>
      <c r="M41" s="16">
        <f t="shared" si="17"/>
        <v>2632.7949</v>
      </c>
      <c r="N41" s="16">
        <f t="shared" si="17"/>
        <v>2632.6117999999997</v>
      </c>
      <c r="O41" s="16">
        <f t="shared" si="17"/>
        <v>2632.7949</v>
      </c>
    </row>
    <row r="42" spans="1:15" s="5" customFormat="1" ht="12.75">
      <c r="A42" s="29" t="s">
        <v>33</v>
      </c>
      <c r="B42" s="11" t="s">
        <v>4</v>
      </c>
      <c r="C42" s="15">
        <f t="shared" si="0"/>
        <v>400</v>
      </c>
      <c r="D42" s="19">
        <v>33.33</v>
      </c>
      <c r="E42" s="19">
        <v>33.33</v>
      </c>
      <c r="F42" s="19">
        <v>33.34</v>
      </c>
      <c r="G42" s="19">
        <v>33.33</v>
      </c>
      <c r="H42" s="19">
        <v>33.33</v>
      </c>
      <c r="I42" s="19">
        <v>33.34</v>
      </c>
      <c r="J42" s="19">
        <v>33.33</v>
      </c>
      <c r="K42" s="19">
        <v>33.33</v>
      </c>
      <c r="L42" s="19">
        <v>33.34</v>
      </c>
      <c r="M42" s="19">
        <v>33.33</v>
      </c>
      <c r="N42" s="19">
        <v>33.33</v>
      </c>
      <c r="O42" s="19">
        <v>33.34</v>
      </c>
    </row>
    <row r="43" spans="1:15" s="5" customFormat="1" ht="12.75">
      <c r="A43" s="30"/>
      <c r="B43" s="11" t="s">
        <v>8</v>
      </c>
      <c r="C43" s="15">
        <f t="shared" si="0"/>
        <v>6772</v>
      </c>
      <c r="D43" s="16">
        <f>D42*16.93</f>
        <v>564.2769</v>
      </c>
      <c r="E43" s="16">
        <f aca="true" t="shared" si="18" ref="E43:O43">E42*16.93</f>
        <v>564.2769</v>
      </c>
      <c r="F43" s="16">
        <f t="shared" si="18"/>
        <v>564.4462000000001</v>
      </c>
      <c r="G43" s="16">
        <f t="shared" si="18"/>
        <v>564.2769</v>
      </c>
      <c r="H43" s="16">
        <f t="shared" si="18"/>
        <v>564.2769</v>
      </c>
      <c r="I43" s="16">
        <f t="shared" si="18"/>
        <v>564.4462000000001</v>
      </c>
      <c r="J43" s="16">
        <f t="shared" si="18"/>
        <v>564.2769</v>
      </c>
      <c r="K43" s="16">
        <f t="shared" si="18"/>
        <v>564.2769</v>
      </c>
      <c r="L43" s="16">
        <f t="shared" si="18"/>
        <v>564.4462000000001</v>
      </c>
      <c r="M43" s="16">
        <f t="shared" si="18"/>
        <v>564.2769</v>
      </c>
      <c r="N43" s="16">
        <f t="shared" si="18"/>
        <v>564.2769</v>
      </c>
      <c r="O43" s="16">
        <f t="shared" si="18"/>
        <v>564.4462000000001</v>
      </c>
    </row>
    <row r="44" spans="1:15" s="5" customFormat="1" ht="12.75">
      <c r="A44" s="29" t="s">
        <v>34</v>
      </c>
      <c r="B44" s="11" t="s">
        <v>4</v>
      </c>
      <c r="C44" s="15">
        <f t="shared" si="0"/>
        <v>2355</v>
      </c>
      <c r="D44" s="18">
        <v>196.25</v>
      </c>
      <c r="E44" s="18">
        <v>196.25</v>
      </c>
      <c r="F44" s="18">
        <v>196.25</v>
      </c>
      <c r="G44" s="18">
        <v>196.25</v>
      </c>
      <c r="H44" s="18">
        <v>196.25</v>
      </c>
      <c r="I44" s="18">
        <v>196.25</v>
      </c>
      <c r="J44" s="18">
        <v>196.25</v>
      </c>
      <c r="K44" s="18">
        <v>196.25</v>
      </c>
      <c r="L44" s="18">
        <v>196.25</v>
      </c>
      <c r="M44" s="18">
        <v>196.25</v>
      </c>
      <c r="N44" s="18">
        <v>196.25</v>
      </c>
      <c r="O44" s="18">
        <v>196.25</v>
      </c>
    </row>
    <row r="45" spans="1:15" s="5" customFormat="1" ht="12.75">
      <c r="A45" s="30"/>
      <c r="B45" s="11" t="s">
        <v>8</v>
      </c>
      <c r="C45" s="15">
        <f t="shared" si="0"/>
        <v>39870.149999999994</v>
      </c>
      <c r="D45" s="16">
        <f>D44*16.93</f>
        <v>3322.5125</v>
      </c>
      <c r="E45" s="16">
        <f aca="true" t="shared" si="19" ref="E45:O45">E44*16.93</f>
        <v>3322.5125</v>
      </c>
      <c r="F45" s="16">
        <f t="shared" si="19"/>
        <v>3322.5125</v>
      </c>
      <c r="G45" s="16">
        <f t="shared" si="19"/>
        <v>3322.5125</v>
      </c>
      <c r="H45" s="16">
        <f t="shared" si="19"/>
        <v>3322.5125</v>
      </c>
      <c r="I45" s="16">
        <f t="shared" si="19"/>
        <v>3322.5125</v>
      </c>
      <c r="J45" s="16">
        <f t="shared" si="19"/>
        <v>3322.5125</v>
      </c>
      <c r="K45" s="16">
        <f t="shared" si="19"/>
        <v>3322.5125</v>
      </c>
      <c r="L45" s="16">
        <f t="shared" si="19"/>
        <v>3322.5125</v>
      </c>
      <c r="M45" s="16">
        <f t="shared" si="19"/>
        <v>3322.5125</v>
      </c>
      <c r="N45" s="16">
        <f t="shared" si="19"/>
        <v>3322.5125</v>
      </c>
      <c r="O45" s="16">
        <f t="shared" si="19"/>
        <v>3322.5125</v>
      </c>
    </row>
    <row r="46" spans="1:15" s="5" customFormat="1" ht="12.75">
      <c r="A46" s="26" t="s">
        <v>35</v>
      </c>
      <c r="B46" s="11" t="s">
        <v>4</v>
      </c>
      <c r="C46" s="15">
        <f t="shared" si="0"/>
        <v>1800</v>
      </c>
      <c r="D46" s="18">
        <v>150</v>
      </c>
      <c r="E46" s="18">
        <v>150</v>
      </c>
      <c r="F46" s="18">
        <v>150</v>
      </c>
      <c r="G46" s="18">
        <v>150</v>
      </c>
      <c r="H46" s="18">
        <v>150</v>
      </c>
      <c r="I46" s="18">
        <v>150</v>
      </c>
      <c r="J46" s="18">
        <v>150</v>
      </c>
      <c r="K46" s="18">
        <v>150</v>
      </c>
      <c r="L46" s="18">
        <v>150</v>
      </c>
      <c r="M46" s="18">
        <v>150</v>
      </c>
      <c r="N46" s="18">
        <v>150</v>
      </c>
      <c r="O46" s="18">
        <v>150</v>
      </c>
    </row>
    <row r="47" spans="1:15" s="5" customFormat="1" ht="15.75" customHeight="1">
      <c r="A47" s="27"/>
      <c r="B47" s="11" t="s">
        <v>8</v>
      </c>
      <c r="C47" s="15">
        <f t="shared" si="0"/>
        <v>30474</v>
      </c>
      <c r="D47" s="16">
        <f>D46*16.93</f>
        <v>2539.5</v>
      </c>
      <c r="E47" s="16">
        <f aca="true" t="shared" si="20" ref="E47:O47">E46*16.93</f>
        <v>2539.5</v>
      </c>
      <c r="F47" s="16">
        <f t="shared" si="20"/>
        <v>2539.5</v>
      </c>
      <c r="G47" s="16">
        <f t="shared" si="20"/>
        <v>2539.5</v>
      </c>
      <c r="H47" s="16">
        <f t="shared" si="20"/>
        <v>2539.5</v>
      </c>
      <c r="I47" s="16">
        <f t="shared" si="20"/>
        <v>2539.5</v>
      </c>
      <c r="J47" s="16">
        <f t="shared" si="20"/>
        <v>2539.5</v>
      </c>
      <c r="K47" s="16">
        <f t="shared" si="20"/>
        <v>2539.5</v>
      </c>
      <c r="L47" s="16">
        <f t="shared" si="20"/>
        <v>2539.5</v>
      </c>
      <c r="M47" s="16">
        <f t="shared" si="20"/>
        <v>2539.5</v>
      </c>
      <c r="N47" s="16">
        <f t="shared" si="20"/>
        <v>2539.5</v>
      </c>
      <c r="O47" s="16">
        <f t="shared" si="20"/>
        <v>2539.5</v>
      </c>
    </row>
    <row r="48" spans="1:15" s="5" customFormat="1" ht="12.75">
      <c r="A48" s="29" t="s">
        <v>36</v>
      </c>
      <c r="B48" s="11" t="s">
        <v>4</v>
      </c>
      <c r="C48" s="15">
        <f t="shared" si="0"/>
        <v>949.9999999999999</v>
      </c>
      <c r="D48" s="16">
        <v>79.13</v>
      </c>
      <c r="E48" s="16">
        <v>79.17</v>
      </c>
      <c r="F48" s="16">
        <v>79.17</v>
      </c>
      <c r="G48" s="16">
        <v>79.17</v>
      </c>
      <c r="H48" s="16">
        <v>79.17</v>
      </c>
      <c r="I48" s="16">
        <v>79.17</v>
      </c>
      <c r="J48" s="16">
        <v>79.17</v>
      </c>
      <c r="K48" s="16">
        <v>79.17</v>
      </c>
      <c r="L48" s="16">
        <v>79.17</v>
      </c>
      <c r="M48" s="16">
        <v>79.17</v>
      </c>
      <c r="N48" s="16">
        <v>79.17</v>
      </c>
      <c r="O48" s="16">
        <v>79.17</v>
      </c>
    </row>
    <row r="49" spans="1:15" s="5" customFormat="1" ht="12.75">
      <c r="A49" s="30"/>
      <c r="B49" s="11" t="s">
        <v>8</v>
      </c>
      <c r="C49" s="15">
        <f t="shared" si="0"/>
        <v>16083.499999999996</v>
      </c>
      <c r="D49" s="16">
        <f>D48*16.93</f>
        <v>1339.6708999999998</v>
      </c>
      <c r="E49" s="16">
        <f aca="true" t="shared" si="21" ref="E49:O49">E48*16.93</f>
        <v>1340.3481</v>
      </c>
      <c r="F49" s="16">
        <f t="shared" si="21"/>
        <v>1340.3481</v>
      </c>
      <c r="G49" s="16">
        <f t="shared" si="21"/>
        <v>1340.3481</v>
      </c>
      <c r="H49" s="16">
        <f t="shared" si="21"/>
        <v>1340.3481</v>
      </c>
      <c r="I49" s="16">
        <f t="shared" si="21"/>
        <v>1340.3481</v>
      </c>
      <c r="J49" s="16">
        <f t="shared" si="21"/>
        <v>1340.3481</v>
      </c>
      <c r="K49" s="16">
        <f t="shared" si="21"/>
        <v>1340.3481</v>
      </c>
      <c r="L49" s="16">
        <f t="shared" si="21"/>
        <v>1340.3481</v>
      </c>
      <c r="M49" s="16">
        <f t="shared" si="21"/>
        <v>1340.3481</v>
      </c>
      <c r="N49" s="16">
        <f t="shared" si="21"/>
        <v>1340.3481</v>
      </c>
      <c r="O49" s="16">
        <f t="shared" si="21"/>
        <v>1340.3481</v>
      </c>
    </row>
    <row r="50" spans="1:15" s="5" customFormat="1" ht="12.75">
      <c r="A50" s="26" t="s">
        <v>48</v>
      </c>
      <c r="B50" s="11" t="s">
        <v>19</v>
      </c>
      <c r="C50" s="15">
        <f t="shared" si="0"/>
        <v>137.4</v>
      </c>
      <c r="D50" s="18">
        <v>11.45</v>
      </c>
      <c r="E50" s="18">
        <v>11.45</v>
      </c>
      <c r="F50" s="18">
        <v>11.45</v>
      </c>
      <c r="G50" s="18">
        <v>11.45</v>
      </c>
      <c r="H50" s="18">
        <v>11.45</v>
      </c>
      <c r="I50" s="18">
        <v>11.45</v>
      </c>
      <c r="J50" s="18">
        <v>11.45</v>
      </c>
      <c r="K50" s="18">
        <v>11.45</v>
      </c>
      <c r="L50" s="18">
        <v>11.45</v>
      </c>
      <c r="M50" s="18">
        <v>11.45</v>
      </c>
      <c r="N50" s="18">
        <v>11.45</v>
      </c>
      <c r="O50" s="18">
        <v>11.45</v>
      </c>
    </row>
    <row r="51" spans="1:15" s="5" customFormat="1" ht="12.75">
      <c r="A51" s="28"/>
      <c r="B51" s="11" t="s">
        <v>8</v>
      </c>
      <c r="C51" s="15">
        <f t="shared" si="0"/>
        <v>1902.9899999999998</v>
      </c>
      <c r="D51" s="16">
        <f>D50*13.85</f>
        <v>158.58249999999998</v>
      </c>
      <c r="E51" s="16">
        <f aca="true" t="shared" si="22" ref="E51:O51">E50*13.85</f>
        <v>158.58249999999998</v>
      </c>
      <c r="F51" s="16">
        <f t="shared" si="22"/>
        <v>158.58249999999998</v>
      </c>
      <c r="G51" s="16">
        <f t="shared" si="22"/>
        <v>158.58249999999998</v>
      </c>
      <c r="H51" s="16">
        <f t="shared" si="22"/>
        <v>158.58249999999998</v>
      </c>
      <c r="I51" s="16">
        <f t="shared" si="22"/>
        <v>158.58249999999998</v>
      </c>
      <c r="J51" s="16">
        <f t="shared" si="22"/>
        <v>158.58249999999998</v>
      </c>
      <c r="K51" s="16">
        <f t="shared" si="22"/>
        <v>158.58249999999998</v>
      </c>
      <c r="L51" s="16">
        <f t="shared" si="22"/>
        <v>158.58249999999998</v>
      </c>
      <c r="M51" s="16">
        <f t="shared" si="22"/>
        <v>158.58249999999998</v>
      </c>
      <c r="N51" s="16">
        <f t="shared" si="22"/>
        <v>158.58249999999998</v>
      </c>
      <c r="O51" s="16">
        <f t="shared" si="22"/>
        <v>158.58249999999998</v>
      </c>
    </row>
    <row r="52" spans="1:15" s="7" customFormat="1" ht="12.75">
      <c r="A52" s="22" t="s">
        <v>6</v>
      </c>
      <c r="B52" s="11" t="s">
        <v>4</v>
      </c>
      <c r="C52" s="15">
        <f>SUM(C36,C38,C40,C42,C44,C46,C48,C50)</f>
        <v>9969.44</v>
      </c>
      <c r="D52" s="15">
        <f>SUM(D36,D38,D40,D42,D44,D46,D48,D50)</f>
        <v>830.7500000000001</v>
      </c>
      <c r="E52" s="15">
        <f aca="true" t="shared" si="23" ref="E52:O52">SUM(E36,E38,E40,E42,E44,E46,E48,E50)</f>
        <v>830.7800000000001</v>
      </c>
      <c r="F52" s="15">
        <f t="shared" si="23"/>
        <v>830.8100000000001</v>
      </c>
      <c r="G52" s="15">
        <f t="shared" si="23"/>
        <v>830.7700000000001</v>
      </c>
      <c r="H52" s="15">
        <f t="shared" si="23"/>
        <v>830.7900000000001</v>
      </c>
      <c r="I52" s="15">
        <f t="shared" si="23"/>
        <v>830.8000000000001</v>
      </c>
      <c r="J52" s="15">
        <f t="shared" si="23"/>
        <v>830.7900000000001</v>
      </c>
      <c r="K52" s="15">
        <f t="shared" si="23"/>
        <v>830.7700000000001</v>
      </c>
      <c r="L52" s="15">
        <f t="shared" si="23"/>
        <v>830.8100000000001</v>
      </c>
      <c r="M52" s="15">
        <f t="shared" si="23"/>
        <v>830.7900000000001</v>
      </c>
      <c r="N52" s="15">
        <f t="shared" si="23"/>
        <v>830.7800000000001</v>
      </c>
      <c r="O52" s="15">
        <f t="shared" si="23"/>
        <v>830.8000000000001</v>
      </c>
    </row>
    <row r="53" spans="1:15" s="7" customFormat="1" ht="12.75">
      <c r="A53" s="23"/>
      <c r="B53" s="11" t="s">
        <v>8</v>
      </c>
      <c r="C53" s="15">
        <f>SUM(C37,C39,C41,C43,C45,C47,C49,C51)</f>
        <v>173157.7424</v>
      </c>
      <c r="D53" s="15">
        <f>SUM(D37,D39,D41,D43,D45,D47,D49,D51)</f>
        <v>14429.200299999999</v>
      </c>
      <c r="E53" s="15">
        <f aca="true" t="shared" si="24" ref="E53:O53">SUM(E37,E39,E41,E43,E45,E47,E49,E51)</f>
        <v>14429.694399999998</v>
      </c>
      <c r="F53" s="15">
        <f t="shared" si="24"/>
        <v>14430.2161</v>
      </c>
      <c r="G53" s="15">
        <f t="shared" si="24"/>
        <v>14429.511299999998</v>
      </c>
      <c r="H53" s="15">
        <f t="shared" si="24"/>
        <v>14429.877499999999</v>
      </c>
      <c r="I53" s="15">
        <f t="shared" si="24"/>
        <v>14430.033</v>
      </c>
      <c r="J53" s="15">
        <f t="shared" si="24"/>
        <v>14429.877499999999</v>
      </c>
      <c r="K53" s="15">
        <f t="shared" si="24"/>
        <v>14429.511299999998</v>
      </c>
      <c r="L53" s="15">
        <f t="shared" si="24"/>
        <v>14430.2161</v>
      </c>
      <c r="M53" s="15">
        <f t="shared" si="24"/>
        <v>14429.877499999999</v>
      </c>
      <c r="N53" s="15">
        <f t="shared" si="24"/>
        <v>14429.694399999998</v>
      </c>
      <c r="O53" s="15">
        <f t="shared" si="24"/>
        <v>14430.033</v>
      </c>
    </row>
    <row r="54" spans="1:15" s="5" customFormat="1" ht="15" customHeight="1" hidden="1">
      <c r="A54" s="26"/>
      <c r="B54" s="11"/>
      <c r="C54" s="1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s="5" customFormat="1" ht="24" customHeight="1" hidden="1">
      <c r="A55" s="28"/>
      <c r="B55" s="11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s="7" customFormat="1" ht="18" customHeight="1">
      <c r="A56" s="22" t="s">
        <v>7</v>
      </c>
      <c r="B56" s="11" t="s">
        <v>4</v>
      </c>
      <c r="C56" s="15">
        <f>SUM(C34,C52)</f>
        <v>16822.22</v>
      </c>
      <c r="D56" s="15">
        <f aca="true" t="shared" si="25" ref="D56:O56">SUM(D34,D52)</f>
        <v>1401.83</v>
      </c>
      <c r="E56" s="15">
        <f t="shared" si="25"/>
        <v>1401.8400000000001</v>
      </c>
      <c r="F56" s="15">
        <f t="shared" si="25"/>
        <v>1401.8600000000001</v>
      </c>
      <c r="G56" s="15">
        <f t="shared" si="25"/>
        <v>1401.85</v>
      </c>
      <c r="H56" s="15">
        <f t="shared" si="25"/>
        <v>1401.8600000000001</v>
      </c>
      <c r="I56" s="15">
        <f t="shared" si="25"/>
        <v>1401.8400000000001</v>
      </c>
      <c r="J56" s="15">
        <f t="shared" si="25"/>
        <v>1401.87</v>
      </c>
      <c r="K56" s="15">
        <f t="shared" si="25"/>
        <v>1401.85</v>
      </c>
      <c r="L56" s="15">
        <f t="shared" si="25"/>
        <v>1401.8600000000001</v>
      </c>
      <c r="M56" s="15">
        <f t="shared" si="25"/>
        <v>1401.8600000000001</v>
      </c>
      <c r="N56" s="15">
        <f t="shared" si="25"/>
        <v>1401.8400000000001</v>
      </c>
      <c r="O56" s="15">
        <f t="shared" si="25"/>
        <v>1401.8600000000001</v>
      </c>
    </row>
    <row r="57" spans="1:15" s="7" customFormat="1" ht="14.25" customHeight="1">
      <c r="A57" s="23"/>
      <c r="B57" s="11" t="s">
        <v>8</v>
      </c>
      <c r="C57" s="15">
        <f>SUM(C35,C53)</f>
        <v>295955.38759999996</v>
      </c>
      <c r="D57" s="15">
        <f aca="true" t="shared" si="26" ref="D57:O57">SUM(D35,D53)</f>
        <v>24662.5625</v>
      </c>
      <c r="E57" s="15">
        <f t="shared" si="26"/>
        <v>24662.748799999998</v>
      </c>
      <c r="F57" s="15">
        <f t="shared" si="26"/>
        <v>24663.101199999997</v>
      </c>
      <c r="G57" s="15">
        <f t="shared" si="26"/>
        <v>24662.931899999996</v>
      </c>
      <c r="H57" s="15">
        <f t="shared" si="26"/>
        <v>24663.070399999997</v>
      </c>
      <c r="I57" s="15">
        <f t="shared" si="26"/>
        <v>24662.779599999998</v>
      </c>
      <c r="J57" s="15">
        <f t="shared" si="26"/>
        <v>24663.2397</v>
      </c>
      <c r="K57" s="15">
        <f t="shared" si="26"/>
        <v>24662.931899999996</v>
      </c>
      <c r="L57" s="15">
        <f t="shared" si="26"/>
        <v>24663.101199999997</v>
      </c>
      <c r="M57" s="15">
        <f t="shared" si="26"/>
        <v>24663.070399999997</v>
      </c>
      <c r="N57" s="15">
        <f t="shared" si="26"/>
        <v>24662.748799999998</v>
      </c>
      <c r="O57" s="15">
        <f t="shared" si="26"/>
        <v>24663.101199999997</v>
      </c>
    </row>
    <row r="58" spans="1:15" s="5" customFormat="1" ht="15.75" customHeight="1">
      <c r="A58" s="26" t="s">
        <v>49</v>
      </c>
      <c r="B58" s="4" t="s">
        <v>4</v>
      </c>
      <c r="C58" s="20">
        <f aca="true" t="shared" si="27" ref="C58:C65">D58+E58+F58+G58+H58+I58+J58+K58+L58+M58+N58+O58</f>
        <v>366</v>
      </c>
      <c r="D58" s="18">
        <v>30.5</v>
      </c>
      <c r="E58" s="18">
        <v>30.5</v>
      </c>
      <c r="F58" s="18">
        <v>30.5</v>
      </c>
      <c r="G58" s="18">
        <v>30.5</v>
      </c>
      <c r="H58" s="18">
        <v>30.5</v>
      </c>
      <c r="I58" s="18">
        <v>30.5</v>
      </c>
      <c r="J58" s="18">
        <v>30.5</v>
      </c>
      <c r="K58" s="18">
        <v>30.5</v>
      </c>
      <c r="L58" s="18">
        <v>30.5</v>
      </c>
      <c r="M58" s="18">
        <v>30.5</v>
      </c>
      <c r="N58" s="18">
        <v>30.5</v>
      </c>
      <c r="O58" s="18">
        <v>30.5</v>
      </c>
    </row>
    <row r="59" spans="1:15" s="5" customFormat="1" ht="15.75" customHeight="1">
      <c r="A59" s="28"/>
      <c r="B59" s="4" t="s">
        <v>8</v>
      </c>
      <c r="C59" s="20">
        <f t="shared" si="27"/>
        <v>6196.379999999998</v>
      </c>
      <c r="D59" s="18">
        <f>D58*16.93</f>
        <v>516.365</v>
      </c>
      <c r="E59" s="18">
        <f aca="true" t="shared" si="28" ref="E59:O59">E58*16.93</f>
        <v>516.365</v>
      </c>
      <c r="F59" s="18">
        <f t="shared" si="28"/>
        <v>516.365</v>
      </c>
      <c r="G59" s="18">
        <f t="shared" si="28"/>
        <v>516.365</v>
      </c>
      <c r="H59" s="18">
        <f t="shared" si="28"/>
        <v>516.365</v>
      </c>
      <c r="I59" s="18">
        <f t="shared" si="28"/>
        <v>516.365</v>
      </c>
      <c r="J59" s="18">
        <f t="shared" si="28"/>
        <v>516.365</v>
      </c>
      <c r="K59" s="18">
        <f t="shared" si="28"/>
        <v>516.365</v>
      </c>
      <c r="L59" s="18">
        <f t="shared" si="28"/>
        <v>516.365</v>
      </c>
      <c r="M59" s="18">
        <f t="shared" si="28"/>
        <v>516.365</v>
      </c>
      <c r="N59" s="18">
        <f t="shared" si="28"/>
        <v>516.365</v>
      </c>
      <c r="O59" s="18">
        <f t="shared" si="28"/>
        <v>516.365</v>
      </c>
    </row>
    <row r="60" spans="1:15" s="5" customFormat="1" ht="15.75" customHeight="1">
      <c r="A60" s="31" t="s">
        <v>50</v>
      </c>
      <c r="B60" s="4" t="s">
        <v>4</v>
      </c>
      <c r="C60" s="20">
        <f t="shared" si="27"/>
        <v>73.2</v>
      </c>
      <c r="D60" s="18">
        <v>6.1</v>
      </c>
      <c r="E60" s="18">
        <v>6.1</v>
      </c>
      <c r="F60" s="18">
        <v>6.1</v>
      </c>
      <c r="G60" s="18">
        <v>6.1</v>
      </c>
      <c r="H60" s="18">
        <v>6.1</v>
      </c>
      <c r="I60" s="18">
        <v>6.1</v>
      </c>
      <c r="J60" s="18">
        <v>6.1</v>
      </c>
      <c r="K60" s="18">
        <v>6.1</v>
      </c>
      <c r="L60" s="18">
        <v>6.1</v>
      </c>
      <c r="M60" s="18">
        <v>6.1</v>
      </c>
      <c r="N60" s="18">
        <v>6.1</v>
      </c>
      <c r="O60" s="18">
        <v>6.1</v>
      </c>
    </row>
    <row r="61" spans="1:15" s="5" customFormat="1" ht="18" customHeight="1">
      <c r="A61" s="28"/>
      <c r="B61" s="4" t="s">
        <v>8</v>
      </c>
      <c r="C61" s="20">
        <f t="shared" si="27"/>
        <v>1340.2920000000001</v>
      </c>
      <c r="D61" s="18">
        <f>D60*18.31</f>
        <v>111.69099999999999</v>
      </c>
      <c r="E61" s="18">
        <f aca="true" t="shared" si="29" ref="E61:O61">E60*18.31</f>
        <v>111.69099999999999</v>
      </c>
      <c r="F61" s="18">
        <f t="shared" si="29"/>
        <v>111.69099999999999</v>
      </c>
      <c r="G61" s="18">
        <f t="shared" si="29"/>
        <v>111.69099999999999</v>
      </c>
      <c r="H61" s="18">
        <f t="shared" si="29"/>
        <v>111.69099999999999</v>
      </c>
      <c r="I61" s="18">
        <f t="shared" si="29"/>
        <v>111.69099999999999</v>
      </c>
      <c r="J61" s="18">
        <f t="shared" si="29"/>
        <v>111.69099999999999</v>
      </c>
      <c r="K61" s="18">
        <f t="shared" si="29"/>
        <v>111.69099999999999</v>
      </c>
      <c r="L61" s="18">
        <f t="shared" si="29"/>
        <v>111.69099999999999</v>
      </c>
      <c r="M61" s="18">
        <f t="shared" si="29"/>
        <v>111.69099999999999</v>
      </c>
      <c r="N61" s="18">
        <f t="shared" si="29"/>
        <v>111.69099999999999</v>
      </c>
      <c r="O61" s="18">
        <f t="shared" si="29"/>
        <v>111.69099999999999</v>
      </c>
    </row>
    <row r="62" spans="1:15" s="5" customFormat="1" ht="15.75" customHeight="1">
      <c r="A62" s="26" t="s">
        <v>51</v>
      </c>
      <c r="B62" s="4" t="s">
        <v>4</v>
      </c>
      <c r="C62" s="20">
        <f t="shared" si="27"/>
        <v>73.2</v>
      </c>
      <c r="D62" s="18">
        <v>6.1</v>
      </c>
      <c r="E62" s="18">
        <v>6.1</v>
      </c>
      <c r="F62" s="18">
        <v>6.1</v>
      </c>
      <c r="G62" s="18">
        <v>6.1</v>
      </c>
      <c r="H62" s="18">
        <v>6.1</v>
      </c>
      <c r="I62" s="18">
        <v>6.1</v>
      </c>
      <c r="J62" s="18">
        <v>6.1</v>
      </c>
      <c r="K62" s="18">
        <v>6.1</v>
      </c>
      <c r="L62" s="18">
        <v>6.1</v>
      </c>
      <c r="M62" s="18">
        <v>6.1</v>
      </c>
      <c r="N62" s="18">
        <v>6.1</v>
      </c>
      <c r="O62" s="18">
        <v>6.1</v>
      </c>
    </row>
    <row r="63" spans="1:15" s="5" customFormat="1" ht="15.75" customHeight="1">
      <c r="A63" s="28"/>
      <c r="B63" s="4" t="s">
        <v>8</v>
      </c>
      <c r="C63" s="20">
        <f t="shared" si="27"/>
        <v>1526.9520000000002</v>
      </c>
      <c r="D63" s="18">
        <f>D62*20.86</f>
        <v>127.246</v>
      </c>
      <c r="E63" s="18">
        <f aca="true" t="shared" si="30" ref="E63:O63">E62*20.86</f>
        <v>127.246</v>
      </c>
      <c r="F63" s="18">
        <f t="shared" si="30"/>
        <v>127.246</v>
      </c>
      <c r="G63" s="18">
        <f t="shared" si="30"/>
        <v>127.246</v>
      </c>
      <c r="H63" s="18">
        <f t="shared" si="30"/>
        <v>127.246</v>
      </c>
      <c r="I63" s="18">
        <f t="shared" si="30"/>
        <v>127.246</v>
      </c>
      <c r="J63" s="18">
        <f t="shared" si="30"/>
        <v>127.246</v>
      </c>
      <c r="K63" s="18">
        <f t="shared" si="30"/>
        <v>127.246</v>
      </c>
      <c r="L63" s="18">
        <f t="shared" si="30"/>
        <v>127.246</v>
      </c>
      <c r="M63" s="18">
        <f t="shared" si="30"/>
        <v>127.246</v>
      </c>
      <c r="N63" s="18">
        <f t="shared" si="30"/>
        <v>127.246</v>
      </c>
      <c r="O63" s="18">
        <f t="shared" si="30"/>
        <v>127.246</v>
      </c>
    </row>
    <row r="64" spans="1:15" s="5" customFormat="1" ht="15.75" customHeight="1">
      <c r="A64" s="26" t="s">
        <v>52</v>
      </c>
      <c r="B64" s="4" t="s">
        <v>4</v>
      </c>
      <c r="C64" s="20">
        <f t="shared" si="27"/>
        <v>73.2</v>
      </c>
      <c r="D64" s="18">
        <v>6.1</v>
      </c>
      <c r="E64" s="18">
        <v>6.1</v>
      </c>
      <c r="F64" s="18">
        <v>6.1</v>
      </c>
      <c r="G64" s="18">
        <v>6.1</v>
      </c>
      <c r="H64" s="18">
        <v>6.1</v>
      </c>
      <c r="I64" s="18">
        <v>6.1</v>
      </c>
      <c r="J64" s="18">
        <v>6.1</v>
      </c>
      <c r="K64" s="18">
        <v>6.1</v>
      </c>
      <c r="L64" s="18">
        <v>6.1</v>
      </c>
      <c r="M64" s="18">
        <v>6.1</v>
      </c>
      <c r="N64" s="18">
        <v>6.1</v>
      </c>
      <c r="O64" s="18">
        <v>6.1</v>
      </c>
    </row>
    <row r="65" spans="1:15" s="5" customFormat="1" ht="15.75" customHeight="1">
      <c r="A65" s="28"/>
      <c r="B65" s="4" t="s">
        <v>8</v>
      </c>
      <c r="C65" s="20">
        <f t="shared" si="27"/>
        <v>1013.82</v>
      </c>
      <c r="D65" s="18">
        <f>D64*13.85</f>
        <v>84.485</v>
      </c>
      <c r="E65" s="18">
        <f aca="true" t="shared" si="31" ref="E65:O65">E64*13.85</f>
        <v>84.485</v>
      </c>
      <c r="F65" s="18">
        <f t="shared" si="31"/>
        <v>84.485</v>
      </c>
      <c r="G65" s="18">
        <f t="shared" si="31"/>
        <v>84.485</v>
      </c>
      <c r="H65" s="18">
        <f t="shared" si="31"/>
        <v>84.485</v>
      </c>
      <c r="I65" s="18">
        <f t="shared" si="31"/>
        <v>84.485</v>
      </c>
      <c r="J65" s="18">
        <f t="shared" si="31"/>
        <v>84.485</v>
      </c>
      <c r="K65" s="18">
        <f t="shared" si="31"/>
        <v>84.485</v>
      </c>
      <c r="L65" s="18">
        <f t="shared" si="31"/>
        <v>84.485</v>
      </c>
      <c r="M65" s="18">
        <f t="shared" si="31"/>
        <v>84.485</v>
      </c>
      <c r="N65" s="18">
        <f t="shared" si="31"/>
        <v>84.485</v>
      </c>
      <c r="O65" s="18">
        <f t="shared" si="31"/>
        <v>84.485</v>
      </c>
    </row>
    <row r="66" spans="1:15" s="5" customFormat="1" ht="15.75" customHeight="1">
      <c r="A66" s="22" t="s">
        <v>53</v>
      </c>
      <c r="B66" s="9" t="s">
        <v>4</v>
      </c>
      <c r="C66" s="20">
        <f>C58+C60+C62+C64</f>
        <v>585.6</v>
      </c>
      <c r="D66" s="20">
        <f aca="true" t="shared" si="32" ref="D66:O67">D58+D60+D62+D64</f>
        <v>48.800000000000004</v>
      </c>
      <c r="E66" s="20">
        <f t="shared" si="32"/>
        <v>48.800000000000004</v>
      </c>
      <c r="F66" s="20">
        <f t="shared" si="32"/>
        <v>48.800000000000004</v>
      </c>
      <c r="G66" s="20">
        <f t="shared" si="32"/>
        <v>48.800000000000004</v>
      </c>
      <c r="H66" s="20">
        <f t="shared" si="32"/>
        <v>48.800000000000004</v>
      </c>
      <c r="I66" s="20">
        <f t="shared" si="32"/>
        <v>48.800000000000004</v>
      </c>
      <c r="J66" s="20">
        <f t="shared" si="32"/>
        <v>48.800000000000004</v>
      </c>
      <c r="K66" s="20">
        <f t="shared" si="32"/>
        <v>48.800000000000004</v>
      </c>
      <c r="L66" s="20">
        <f t="shared" si="32"/>
        <v>48.800000000000004</v>
      </c>
      <c r="M66" s="20">
        <f t="shared" si="32"/>
        <v>48.800000000000004</v>
      </c>
      <c r="N66" s="20">
        <f t="shared" si="32"/>
        <v>48.800000000000004</v>
      </c>
      <c r="O66" s="20">
        <f t="shared" si="32"/>
        <v>48.800000000000004</v>
      </c>
    </row>
    <row r="67" spans="1:15" s="5" customFormat="1" ht="15.75" customHeight="1">
      <c r="A67" s="23"/>
      <c r="B67" s="9" t="s">
        <v>8</v>
      </c>
      <c r="C67" s="20">
        <f>C59+C61+C63+C65</f>
        <v>10077.444</v>
      </c>
      <c r="D67" s="20">
        <f t="shared" si="32"/>
        <v>839.787</v>
      </c>
      <c r="E67" s="20">
        <f t="shared" si="32"/>
        <v>839.787</v>
      </c>
      <c r="F67" s="20">
        <f t="shared" si="32"/>
        <v>839.787</v>
      </c>
      <c r="G67" s="20">
        <f t="shared" si="32"/>
        <v>839.787</v>
      </c>
      <c r="H67" s="20">
        <f t="shared" si="32"/>
        <v>839.787</v>
      </c>
      <c r="I67" s="20">
        <f t="shared" si="32"/>
        <v>839.787</v>
      </c>
      <c r="J67" s="20">
        <f t="shared" si="32"/>
        <v>839.787</v>
      </c>
      <c r="K67" s="20">
        <f t="shared" si="32"/>
        <v>839.787</v>
      </c>
      <c r="L67" s="20">
        <f t="shared" si="32"/>
        <v>839.787</v>
      </c>
      <c r="M67" s="20">
        <f t="shared" si="32"/>
        <v>839.787</v>
      </c>
      <c r="N67" s="20">
        <f t="shared" si="32"/>
        <v>839.787</v>
      </c>
      <c r="O67" s="20">
        <f t="shared" si="32"/>
        <v>839.787</v>
      </c>
    </row>
    <row r="68" spans="1:15" s="7" customFormat="1" ht="12.75">
      <c r="A68" s="22" t="s">
        <v>29</v>
      </c>
      <c r="B68" s="11" t="s">
        <v>4</v>
      </c>
      <c r="C68" s="15">
        <f>C10+C12+C14+C56+C66</f>
        <v>17969.82</v>
      </c>
      <c r="D68" s="15">
        <f>D10+D12+D14+D56+D66</f>
        <v>1497.6299999999999</v>
      </c>
      <c r="E68" s="15">
        <f aca="true" t="shared" si="33" ref="E68:O68">E10+E12+E14+E56+E66</f>
        <v>1497.64</v>
      </c>
      <c r="F68" s="15">
        <f t="shared" si="33"/>
        <v>1497.66</v>
      </c>
      <c r="G68" s="15">
        <f t="shared" si="33"/>
        <v>1497.6499999999999</v>
      </c>
      <c r="H68" s="15">
        <f t="shared" si="33"/>
        <v>1497.66</v>
      </c>
      <c r="I68" s="15">
        <f t="shared" si="33"/>
        <v>1496.64</v>
      </c>
      <c r="J68" s="15">
        <f t="shared" si="33"/>
        <v>1497.6699999999998</v>
      </c>
      <c r="K68" s="15">
        <f t="shared" si="33"/>
        <v>1496.6499999999999</v>
      </c>
      <c r="L68" s="15">
        <f t="shared" si="33"/>
        <v>1497.66</v>
      </c>
      <c r="M68" s="15">
        <f t="shared" si="33"/>
        <v>1497.66</v>
      </c>
      <c r="N68" s="15">
        <f t="shared" si="33"/>
        <v>1497.64</v>
      </c>
      <c r="O68" s="15">
        <f t="shared" si="33"/>
        <v>1497.66</v>
      </c>
    </row>
    <row r="69" spans="1:15" s="7" customFormat="1" ht="21.75" customHeight="1">
      <c r="A69" s="23"/>
      <c r="B69" s="11" t="s">
        <v>8</v>
      </c>
      <c r="C69" s="15">
        <f>C11+C13+C15+C57+C67</f>
        <v>315436.3416</v>
      </c>
      <c r="D69" s="15">
        <f>D11+D13+D15+D57+D67</f>
        <v>26298.0595</v>
      </c>
      <c r="E69" s="15">
        <f aca="true" t="shared" si="34" ref="E69:O69">E11+E13+E15+E57+E67</f>
        <v>26281.475799999997</v>
      </c>
      <c r="F69" s="15">
        <f t="shared" si="34"/>
        <v>26281.828199999996</v>
      </c>
      <c r="G69" s="15">
        <f t="shared" si="34"/>
        <v>26281.658899999995</v>
      </c>
      <c r="H69" s="15">
        <f t="shared" si="34"/>
        <v>26281.797399999996</v>
      </c>
      <c r="I69" s="15">
        <f t="shared" si="34"/>
        <v>26264.576599999997</v>
      </c>
      <c r="J69" s="15">
        <f t="shared" si="34"/>
        <v>26294.1867</v>
      </c>
      <c r="K69" s="15">
        <f t="shared" si="34"/>
        <v>26276.948899999996</v>
      </c>
      <c r="L69" s="15">
        <f t="shared" si="34"/>
        <v>26294.048199999997</v>
      </c>
      <c r="M69" s="15">
        <f t="shared" si="34"/>
        <v>26294.017399999997</v>
      </c>
      <c r="N69" s="15">
        <f t="shared" si="34"/>
        <v>26293.695799999998</v>
      </c>
      <c r="O69" s="15">
        <f t="shared" si="34"/>
        <v>26294.048199999997</v>
      </c>
    </row>
    <row r="70" spans="1:15" ht="12.75">
      <c r="A70" s="21"/>
      <c r="B70" s="14"/>
      <c r="C70" s="10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4" ht="12.75">
      <c r="A71" s="21"/>
      <c r="B71" s="14"/>
      <c r="C71" s="10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.75">
      <c r="A72" s="21"/>
      <c r="B72" s="14"/>
      <c r="C72" s="10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.75">
      <c r="A73" s="21"/>
      <c r="B73" s="14"/>
      <c r="C73" s="10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2.75">
      <c r="A74" s="21"/>
      <c r="B74" s="14"/>
      <c r="C74" s="10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2.75">
      <c r="A75" s="21"/>
      <c r="B75" s="14"/>
      <c r="C75" s="10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2.75">
      <c r="A76" s="21"/>
      <c r="B76" s="14"/>
      <c r="C76" s="10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2.75">
      <c r="A77" s="21"/>
      <c r="B77" s="14"/>
      <c r="C77" s="10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</sheetData>
  <sheetProtection/>
  <mergeCells count="45">
    <mergeCell ref="D8:O8"/>
    <mergeCell ref="E7:O7"/>
    <mergeCell ref="A2:O2"/>
    <mergeCell ref="J1:O1"/>
    <mergeCell ref="E6:O6"/>
    <mergeCell ref="F3:O3"/>
    <mergeCell ref="E5:O5"/>
    <mergeCell ref="D4:O4"/>
    <mergeCell ref="B8:B9"/>
    <mergeCell ref="C8:C9"/>
    <mergeCell ref="A18:A19"/>
    <mergeCell ref="A10:A11"/>
    <mergeCell ref="A12:A13"/>
    <mergeCell ref="A28:A29"/>
    <mergeCell ref="A14:A15"/>
    <mergeCell ref="A20:A21"/>
    <mergeCell ref="A16:A17"/>
    <mergeCell ref="A22:A23"/>
    <mergeCell ref="A24:A25"/>
    <mergeCell ref="A26:A27"/>
    <mergeCell ref="A42:A43"/>
    <mergeCell ref="A36:A37"/>
    <mergeCell ref="A30:A31"/>
    <mergeCell ref="A40:A41"/>
    <mergeCell ref="A32:A33"/>
    <mergeCell ref="A34:A35"/>
    <mergeCell ref="A44:A45"/>
    <mergeCell ref="A48:A49"/>
    <mergeCell ref="A52:A53"/>
    <mergeCell ref="A50:A51"/>
    <mergeCell ref="A72:A73"/>
    <mergeCell ref="A60:A61"/>
    <mergeCell ref="A62:A63"/>
    <mergeCell ref="A64:A65"/>
    <mergeCell ref="A66:A67"/>
    <mergeCell ref="A74:A75"/>
    <mergeCell ref="A76:A77"/>
    <mergeCell ref="A56:A57"/>
    <mergeCell ref="A68:A69"/>
    <mergeCell ref="A70:A71"/>
    <mergeCell ref="A8:A9"/>
    <mergeCell ref="A46:A47"/>
    <mergeCell ref="A38:A39"/>
    <mergeCell ref="A58:A59"/>
    <mergeCell ref="A54:A55"/>
  </mergeCells>
  <printOptions/>
  <pageMargins left="0" right="0" top="0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MorozovaNN</cp:lastModifiedBy>
  <cp:lastPrinted>2015-08-25T03:51:57Z</cp:lastPrinted>
  <dcterms:created xsi:type="dcterms:W3CDTF">2009-09-10T03:29:25Z</dcterms:created>
  <dcterms:modified xsi:type="dcterms:W3CDTF">2015-08-26T22:12:52Z</dcterms:modified>
  <cp:category/>
  <cp:version/>
  <cp:contentType/>
  <cp:contentStatus/>
</cp:coreProperties>
</file>